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<sst xmlns="http://schemas.openxmlformats.org/spreadsheetml/2006/main" count="172" uniqueCount="123">
  <si>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</si>
  <si>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</si>
  <si>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</si>
  <si>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</si>
  <si>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</si>
  <si>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</si>
  <si>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</si>
  <si>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</si>
  <si>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</si>
  <si>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</si>
  <si>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</si>
  <si>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</si>
  <si>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</si>
  <si>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</si>
  <si>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</si>
  <si>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</si>
  <si>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</si>
  <si>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</si>
  <si>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</si>
  <si>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</si>
  <si>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</si>
  <si>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</si>
  <si>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</si>
  <si>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</si>
  <si>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</si>
  <si>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</si>
  <si>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</si>
  <si>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</si>
  <si>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</si>
  <si>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</si>
  <si>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</si>
  <si>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</si>
  <si>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</si>
  <si>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</si>
  <si>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</si>
  <si>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</si>
  <si>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</si>
  <si>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</si>
  <si>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</si>
  <si>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</si>
  <si>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</si>
  <si>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</si>
  <si>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</si>
  <si>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</si>
  <si>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</si>
  <si>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</si>
  <si>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</si>
  <si>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</si>
  <si>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</si>
  <si>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</si>
  <si>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</si>
  <si>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</si>
  <si>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</si>
  <si>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</si>
  <si>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</si>
  <si>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</si>
  <si>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</si>
  <si>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</si>
  <si>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</si>
  <si>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</si>
  <si>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</si>
  <si>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</si>
  <si>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</si>
  <si>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</si>
  <si>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</si>
  <si>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</si>
  <si>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</si>
  <si>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</si>
  <si>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</si>
  <si>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</si>
  <si>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</si>
  <si>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</si>
  <si>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</si>
  <si>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</si>
  <si>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</si>
  <si>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</si>
  <si>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</si>
  <si>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</si>
  <si>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</si>
  <si>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</si>
  <si>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</si>
  <si>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</si>
  <si>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</si>
  <si>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</si>
  <si>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</si>
  <si>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</si>
  <si>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</si>
  <si>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</si>
  <si>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</si>
  <si>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</si>
  <si>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</si>
  <si>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</si>
  <si>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</si>
  <si>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</si>
  <si>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</si>
  <si>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</si>
  <si>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</si>
  <si>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</si>
  <si>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</si>
  <si>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</si>
  <si>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</si>
  <si>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</si>
  <si>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</si>
  <si>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</si>
  <si>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</si>
  <si>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</si>
  <si>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</si>
  <si>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</si>
  <si>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</si>
  <si>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</si>
  <si>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</si>
  <si>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</si>
  <si>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</si>
  <si>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</si>
  <si>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</si>
  <si>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</si>
  <si>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</si>
  <si>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</si>
  <si>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</si>
  <si>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</si>
  <si>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</si>
  <si>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</si>
  <si>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30.08.2016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</si>
</sst>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34320520"/>
        <c:axId val="40449225"/>
      </c:bar3D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28498706"/>
        <c:axId val="55161763"/>
      </c:bar3D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26693820"/>
        <c:axId val="38917789"/>
      </c:bar3D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14715782"/>
        <c:axId val="65333175"/>
      </c:bar3D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51127664"/>
        <c:axId val="57495793"/>
      </c:bar3D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5793"/>
        <c:crosses val="autoZero"/>
        <c:auto val="1"/>
        <c:lblOffset val="100"/>
        <c:tickLblSkip val="2"/>
        <c:noMultiLvlLbl val="0"/>
      </c:cat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47700090"/>
        <c:axId val="26647627"/>
      </c:bar3D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38502052"/>
        <c:axId val="10974149"/>
      </c:bar3D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31658478"/>
        <c:axId val="16490847"/>
      </c:bar3D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14199896"/>
        <c:axId val="60690201"/>
      </c:bar3D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+258+325.6+45.4+5613.3+450.2+4414.7</f>
        <v>266331.7</v>
      </c>
      <c r="E6" s="3">
        <f>D6/D150*100</f>
        <v>28.227893555246215</v>
      </c>
      <c r="F6" s="3">
        <f>D6/B6*100</f>
        <v>91.8579341081408</v>
      </c>
      <c r="G6" s="3">
        <f aca="true" t="shared" si="0" ref="G6:G43">D6/C6*100</f>
        <v>59.79008388473</v>
      </c>
      <c r="H6" s="51">
        <f>B6-D6</f>
        <v>23607</v>
      </c>
      <c r="I6" s="51">
        <f aca="true" t="shared" si="1" ref="I6:I43">C6-D6</f>
        <v>179112.89999999997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+75+1.2+45.4+5283.6+78.8+6.1</f>
        <v>117320.5</v>
      </c>
      <c r="E7" s="103">
        <f>D7/D6*100</f>
        <v>44.050520460012834</v>
      </c>
      <c r="F7" s="103">
        <f>D7/B7*100</f>
        <v>91.56907769445468</v>
      </c>
      <c r="G7" s="103">
        <f>D7/C7*100</f>
        <v>62.43853034844511</v>
      </c>
      <c r="H7" s="113">
        <f>B7-D7</f>
        <v>10801.899999999994</v>
      </c>
      <c r="I7" s="113">
        <f t="shared" si="1"/>
        <v>70577.1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</f>
        <v>202494.89999999994</v>
      </c>
      <c r="E8" s="1">
        <f>D8/D6*100</f>
        <v>76.0310920555082</v>
      </c>
      <c r="F8" s="1">
        <f>D8/B8*100</f>
        <v>99.32852227810918</v>
      </c>
      <c r="G8" s="1">
        <f t="shared" si="0"/>
        <v>64.80525291006916</v>
      </c>
      <c r="H8" s="48">
        <f>B8-D8</f>
        <v>1368.9000000000524</v>
      </c>
      <c r="I8" s="48">
        <f t="shared" si="1"/>
        <v>109971.9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0.01366716767099072</v>
      </c>
      <c r="F9" s="128">
        <f>D9/B9*100</f>
        <v>68.16479400749063</v>
      </c>
      <c r="G9" s="1">
        <f t="shared" si="0"/>
        <v>42.4737456242707</v>
      </c>
      <c r="H9" s="48">
        <f aca="true" t="shared" si="2" ref="H9:H43">B9-D9</f>
        <v>17.000000000000007</v>
      </c>
      <c r="I9" s="48">
        <f t="shared" si="1"/>
        <v>49.30000000000001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</f>
        <v>15474.500000000007</v>
      </c>
      <c r="E10" s="1">
        <f>D10/D6*100</f>
        <v>5.810235882547968</v>
      </c>
      <c r="F10" s="1">
        <f aca="true" t="shared" si="3" ref="F10:F41">D10/B10*100</f>
        <v>81.03274928521313</v>
      </c>
      <c r="G10" s="1">
        <f t="shared" si="0"/>
        <v>57.07115038503529</v>
      </c>
      <c r="H10" s="48">
        <f t="shared" si="2"/>
        <v>3622.0999999999913</v>
      </c>
      <c r="I10" s="48">
        <f t="shared" si="1"/>
        <v>11639.899999999994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</f>
        <v>31865</v>
      </c>
      <c r="E11" s="1">
        <f>D11/D6*100</f>
        <v>11.964403786706576</v>
      </c>
      <c r="F11" s="1">
        <f t="shared" si="3"/>
        <v>68.999042913009</v>
      </c>
      <c r="G11" s="1">
        <f t="shared" si="0"/>
        <v>42.49754603845251</v>
      </c>
      <c r="H11" s="48">
        <f t="shared" si="2"/>
        <v>14316.800000000003</v>
      </c>
      <c r="I11" s="48">
        <f t="shared" si="1"/>
        <v>43115.8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</f>
        <v>8146.600000000001</v>
      </c>
      <c r="E12" s="1">
        <f>D12/D6*100</f>
        <v>3.058817256826732</v>
      </c>
      <c r="F12" s="1">
        <f t="shared" si="3"/>
        <v>90.34511821851574</v>
      </c>
      <c r="G12" s="1">
        <f t="shared" si="0"/>
        <v>55.26865671641792</v>
      </c>
      <c r="H12" s="48">
        <f t="shared" si="2"/>
        <v>870.5999999999995</v>
      </c>
      <c r="I12" s="48">
        <f t="shared" si="1"/>
        <v>6593.399999999999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8314.300000000065</v>
      </c>
      <c r="E13" s="1">
        <f>D13/D6*100</f>
        <v>3.121783850739534</v>
      </c>
      <c r="F13" s="1">
        <f t="shared" si="3"/>
        <v>70.90543156602095</v>
      </c>
      <c r="G13" s="1">
        <f t="shared" si="0"/>
        <v>51.7802315515451</v>
      </c>
      <c r="H13" s="48">
        <f t="shared" si="2"/>
        <v>3411.599999999955</v>
      </c>
      <c r="I13" s="48">
        <f t="shared" si="1"/>
        <v>7742.599999999973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</f>
        <v>163423.2</v>
      </c>
      <c r="E18" s="3">
        <f>D18/D150*100</f>
        <v>17.320854761403595</v>
      </c>
      <c r="F18" s="3">
        <f>D18/B18*100</f>
        <v>93.93239207355344</v>
      </c>
      <c r="G18" s="3">
        <f t="shared" si="0"/>
        <v>62.80386761563649</v>
      </c>
      <c r="H18" s="51">
        <f>B18-D18</f>
        <v>10556.399999999994</v>
      </c>
      <c r="I18" s="51">
        <f t="shared" si="1"/>
        <v>96788.79999999999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</f>
        <v>119592.19999999998</v>
      </c>
      <c r="E19" s="103">
        <f>D19/D18*100</f>
        <v>73.17945065327321</v>
      </c>
      <c r="F19" s="103">
        <f t="shared" si="3"/>
        <v>94.78948782596908</v>
      </c>
      <c r="G19" s="103">
        <f t="shared" si="0"/>
        <v>62.44384386767724</v>
      </c>
      <c r="H19" s="113">
        <f t="shared" si="2"/>
        <v>6573.900000000023</v>
      </c>
      <c r="I19" s="113">
        <f t="shared" si="1"/>
        <v>71927.40000000002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</f>
        <v>126973.3</v>
      </c>
      <c r="E20" s="1">
        <f>D20/D18*100</f>
        <v>77.69600644216978</v>
      </c>
      <c r="F20" s="1">
        <f t="shared" si="3"/>
        <v>99.2486004567959</v>
      </c>
      <c r="G20" s="1">
        <f t="shared" si="0"/>
        <v>66.97405607381988</v>
      </c>
      <c r="H20" s="48">
        <f t="shared" si="2"/>
        <v>961.2999999999884</v>
      </c>
      <c r="I20" s="48">
        <f t="shared" si="1"/>
        <v>62612.499999999985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</f>
        <v>14436.600000000002</v>
      </c>
      <c r="E21" s="1">
        <f>D21/D18*100</f>
        <v>8.83387426020296</v>
      </c>
      <c r="F21" s="1">
        <f t="shared" si="3"/>
        <v>85.52640153557233</v>
      </c>
      <c r="G21" s="1">
        <f t="shared" si="0"/>
        <v>65.2953228673388</v>
      </c>
      <c r="H21" s="48">
        <f t="shared" si="2"/>
        <v>2443.0999999999985</v>
      </c>
      <c r="I21" s="48">
        <f t="shared" si="1"/>
        <v>7673.099999999995</v>
      </c>
    </row>
    <row r="22" spans="1:9" ht="18">
      <c r="A22" s="26" t="s">
        <v>1</v>
      </c>
      <c r="B22" s="46">
        <f>2646.7+153</f>
        <v>2799.7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</f>
        <v>2713.7000000000003</v>
      </c>
      <c r="E22" s="1">
        <f>D22/D18*100</f>
        <v>1.6605353462666255</v>
      </c>
      <c r="F22" s="1">
        <f t="shared" si="3"/>
        <v>96.92824231167627</v>
      </c>
      <c r="G22" s="1">
        <f t="shared" si="0"/>
        <v>69.26414660915286</v>
      </c>
      <c r="H22" s="48">
        <f t="shared" si="2"/>
        <v>85.99999999999955</v>
      </c>
      <c r="I22" s="48">
        <f t="shared" si="1"/>
        <v>1204.1999999999998</v>
      </c>
    </row>
    <row r="23" spans="1:9" ht="18">
      <c r="A23" s="26" t="s">
        <v>0</v>
      </c>
      <c r="B23" s="46">
        <f>16470.6+144.8-20-153-0.9</f>
        <v>16441.499999999996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</f>
        <v>14375.199999999999</v>
      </c>
      <c r="E23" s="1">
        <f>D23/D18*100</f>
        <v>8.796303095276556</v>
      </c>
      <c r="F23" s="1">
        <f t="shared" si="3"/>
        <v>87.43241188456042</v>
      </c>
      <c r="G23" s="1">
        <f t="shared" si="0"/>
        <v>48.36324242852432</v>
      </c>
      <c r="H23" s="48">
        <f t="shared" si="2"/>
        <v>2066.2999999999975</v>
      </c>
      <c r="I23" s="48">
        <f t="shared" si="1"/>
        <v>15348.200000000003</v>
      </c>
    </row>
    <row r="24" spans="1:9" ht="18">
      <c r="A24" s="26" t="s">
        <v>15</v>
      </c>
      <c r="B24" s="46">
        <f>1076.8+0.9</f>
        <v>1077.7</v>
      </c>
      <c r="C24" s="47">
        <v>1591.6</v>
      </c>
      <c r="D24" s="48">
        <f>73.6+22.6+5.3+2.4+2.5+128.1+0.1+11.5+121.2+11.2-0.1+27.3+71.1+31.4-0.1+0.8+24.6+83.5+19.6+26.5+24.2+67.9+2.3+4+48.1+8.9+75.1+2+0.1+126.5+0.8</f>
        <v>1022.9999999999999</v>
      </c>
      <c r="E24" s="1">
        <f>D24/D18*100</f>
        <v>0.6259821126988089</v>
      </c>
      <c r="F24" s="1">
        <f t="shared" si="3"/>
        <v>94.92437598589586</v>
      </c>
      <c r="G24" s="1">
        <f t="shared" si="0"/>
        <v>64.27494345312891</v>
      </c>
      <c r="H24" s="48">
        <f t="shared" si="2"/>
        <v>54.70000000000016</v>
      </c>
      <c r="I24" s="48">
        <f t="shared" si="1"/>
        <v>568.6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3901.400000000007</v>
      </c>
      <c r="E25" s="1">
        <f>D25/D18*100</f>
        <v>2.387298743385276</v>
      </c>
      <c r="F25" s="1">
        <f t="shared" si="3"/>
        <v>44.101555434979204</v>
      </c>
      <c r="G25" s="1">
        <f t="shared" si="0"/>
        <v>29.370050287572674</v>
      </c>
      <c r="H25" s="48">
        <f t="shared" si="2"/>
        <v>4945.000000000009</v>
      </c>
      <c r="I25" s="48">
        <f t="shared" si="1"/>
        <v>9382.200000000004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</f>
        <v>31308.8</v>
      </c>
      <c r="E33" s="3">
        <f>D33/D150*100</f>
        <v>3.318348787404927</v>
      </c>
      <c r="F33" s="3">
        <f>D33/B33*100</f>
        <v>92.83200351061339</v>
      </c>
      <c r="G33" s="3">
        <f t="shared" si="0"/>
        <v>64.7502130158914</v>
      </c>
      <c r="H33" s="51">
        <f t="shared" si="2"/>
        <v>2417.4999999999964</v>
      </c>
      <c r="I33" s="51">
        <f t="shared" si="1"/>
        <v>17044.399999999998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</f>
        <v>23110.59999999999</v>
      </c>
      <c r="E34" s="1">
        <f>D34/D33*100</f>
        <v>73.81502964022893</v>
      </c>
      <c r="F34" s="1">
        <f t="shared" si="3"/>
        <v>96.32667692012717</v>
      </c>
      <c r="G34" s="1">
        <f t="shared" si="0"/>
        <v>63.579216105949754</v>
      </c>
      <c r="H34" s="48">
        <f t="shared" si="2"/>
        <v>881.3000000000102</v>
      </c>
      <c r="I34" s="48">
        <f t="shared" si="1"/>
        <v>13238.700000000004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</f>
        <v>1265.2999999999995</v>
      </c>
      <c r="E36" s="1">
        <f>D36/D33*100</f>
        <v>4.0413557849550275</v>
      </c>
      <c r="F36" s="1">
        <f t="shared" si="3"/>
        <v>67.04997085475065</v>
      </c>
      <c r="G36" s="1">
        <f t="shared" si="0"/>
        <v>37.38624276090295</v>
      </c>
      <c r="H36" s="48">
        <f t="shared" si="2"/>
        <v>621.8000000000004</v>
      </c>
      <c r="I36" s="48">
        <f t="shared" si="1"/>
        <v>2119.1000000000004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11.2+19.5+15.2+5+5.7-0.1+1.9+5.1+7+0.3+7.7+25.8+82+15.4+14.3+13.2+14.4+42.6+0.1+37.6+3+2.6+0.8+1.6+3.9</f>
        <v>335.8000000000001</v>
      </c>
      <c r="E37" s="17">
        <f>D37/D33*100</f>
        <v>1.0725419051512677</v>
      </c>
      <c r="F37" s="17">
        <f t="shared" si="3"/>
        <v>41.71946825692635</v>
      </c>
      <c r="G37" s="17">
        <f t="shared" si="0"/>
        <v>36.13472506187455</v>
      </c>
      <c r="H37" s="57">
        <f t="shared" si="2"/>
        <v>469.09999999999985</v>
      </c>
      <c r="I37" s="57">
        <f t="shared" si="1"/>
        <v>593.4999999999998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0.08144674979558462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6571.600000000009</v>
      </c>
      <c r="E39" s="1">
        <f>D39/D33*100</f>
        <v>20.9896259198692</v>
      </c>
      <c r="F39" s="1">
        <f t="shared" si="3"/>
        <v>93.65389274465952</v>
      </c>
      <c r="G39" s="1">
        <f t="shared" si="0"/>
        <v>86.13521377827887</v>
      </c>
      <c r="H39" s="48">
        <f>B39-D39</f>
        <v>445.29999999998563</v>
      </c>
      <c r="I39" s="48">
        <f t="shared" si="1"/>
        <v>1057.799999999993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</f>
        <v>607.3000000000002</v>
      </c>
      <c r="E43" s="3">
        <f>D43/D150*100</f>
        <v>0.06436635126836585</v>
      </c>
      <c r="F43" s="3">
        <f>D43/B43*100</f>
        <v>78.32086664947127</v>
      </c>
      <c r="G43" s="3">
        <f t="shared" si="0"/>
        <v>45.37168472170342</v>
      </c>
      <c r="H43" s="51">
        <f t="shared" si="2"/>
        <v>168.0999999999998</v>
      </c>
      <c r="I43" s="51">
        <f t="shared" si="1"/>
        <v>731.1999999999998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</f>
        <v>4950.1</v>
      </c>
      <c r="E45" s="3">
        <f>D45/D150*100</f>
        <v>0.5246498854166601</v>
      </c>
      <c r="F45" s="3">
        <f>D45/B45*100</f>
        <v>97.66207631298583</v>
      </c>
      <c r="G45" s="3">
        <f aca="true" t="shared" si="4" ref="G45:G76">D45/C45*100</f>
        <v>63.569584815523505</v>
      </c>
      <c r="H45" s="51">
        <f>B45-D45</f>
        <v>118.5</v>
      </c>
      <c r="I45" s="51">
        <f aca="true" t="shared" si="5" ref="I45:I77">C45-D45</f>
        <v>2836.8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224.1+258.6+235.3+288.8+241.4+328.6+224.6+306.6+239.4+298.3+269.8+13.5+346.9+45.8+263.2+291.7-0.1+38.6+180.3+343.4</f>
        <v>4438.8</v>
      </c>
      <c r="E46" s="1">
        <f>D46/D45*100</f>
        <v>89.67091573907598</v>
      </c>
      <c r="F46" s="1">
        <f aca="true" t="shared" si="6" ref="F46:F74">D46/B46*100</f>
        <v>99.35758254057079</v>
      </c>
      <c r="G46" s="1">
        <f t="shared" si="4"/>
        <v>65.72494669509594</v>
      </c>
      <c r="H46" s="48">
        <f aca="true" t="shared" si="7" ref="H46:H74">B46-D46</f>
        <v>28.699999999999818</v>
      </c>
      <c r="I46" s="48">
        <f t="shared" si="5"/>
        <v>2314.8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0.016161289670915735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0.7131169067291571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2.2+2.5+0.8+112.4+2.2+0.1+69.1+4.4-0.1+35.2+27.4+4.8+1+22.3+2.5+1.6+0.6+4.2-0.1+0.5+5.1+0.3+0.5+1.6</f>
        <v>301.1000000000001</v>
      </c>
      <c r="E49" s="1">
        <f>D49/D45*100</f>
        <v>6.082705399890913</v>
      </c>
      <c r="F49" s="1">
        <f t="shared" si="6"/>
        <v>90.47475961538464</v>
      </c>
      <c r="G49" s="1">
        <f t="shared" si="4"/>
        <v>49.4417077175698</v>
      </c>
      <c r="H49" s="48">
        <f t="shared" si="7"/>
        <v>31.699999999999932</v>
      </c>
      <c r="I49" s="48">
        <f t="shared" si="5"/>
        <v>307.8999999999999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174.10000000000008</v>
      </c>
      <c r="E50" s="1">
        <f>D50/D45*100</f>
        <v>3.517100664633039</v>
      </c>
      <c r="F50" s="1">
        <f t="shared" si="6"/>
        <v>75.53145336225589</v>
      </c>
      <c r="G50" s="1">
        <f t="shared" si="4"/>
        <v>49.418109565711035</v>
      </c>
      <c r="H50" s="48">
        <f t="shared" si="7"/>
        <v>56.40000000000026</v>
      </c>
      <c r="I50" s="48">
        <f t="shared" si="5"/>
        <v>178.2000000000001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</f>
        <v>9584.799999999996</v>
      </c>
      <c r="E51" s="3">
        <f>D51/D150*100</f>
        <v>1.0158712393167009</v>
      </c>
      <c r="F51" s="3">
        <f>D51/B51*100</f>
        <v>82.7567152194372</v>
      </c>
      <c r="G51" s="3">
        <f t="shared" si="4"/>
        <v>55.917064832478644</v>
      </c>
      <c r="H51" s="51">
        <f>B51-D51</f>
        <v>1997.100000000004</v>
      </c>
      <c r="I51" s="51">
        <f t="shared" si="5"/>
        <v>7556.300000000003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8+294.9+437.7+298.5+423.7+297.9+451.2+294.5+446+301+554.2+412+820.4+487.4+393.4+0.1+169.4+354.3</f>
        <v>6444.5999999999985</v>
      </c>
      <c r="E52" s="1">
        <f>D52/D51*100</f>
        <v>67.23770970703615</v>
      </c>
      <c r="F52" s="1">
        <f t="shared" si="6"/>
        <v>94.64964972315644</v>
      </c>
      <c r="G52" s="1">
        <f t="shared" si="4"/>
        <v>62.39507392024164</v>
      </c>
      <c r="H52" s="48">
        <f t="shared" si="7"/>
        <v>364.3000000000011</v>
      </c>
      <c r="I52" s="48">
        <f t="shared" si="5"/>
        <v>3884.100000000002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1.5514147400050087</v>
      </c>
      <c r="F54" s="1">
        <f t="shared" si="6"/>
        <v>82.70300333704115</v>
      </c>
      <c r="G54" s="1">
        <f t="shared" si="4"/>
        <v>51.81184668989548</v>
      </c>
      <c r="H54" s="48">
        <f t="shared" si="7"/>
        <v>31.099999999999994</v>
      </c>
      <c r="I54" s="48">
        <f t="shared" si="5"/>
        <v>138.29999999999998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</f>
        <v>386.20000000000005</v>
      </c>
      <c r="E55" s="1">
        <f>D55/D51*100</f>
        <v>4.029296385944415</v>
      </c>
      <c r="F55" s="1">
        <f t="shared" si="6"/>
        <v>65.06064690026955</v>
      </c>
      <c r="G55" s="1">
        <f t="shared" si="4"/>
        <v>41.38891865823599</v>
      </c>
      <c r="H55" s="48">
        <f t="shared" si="7"/>
        <v>207.39999999999998</v>
      </c>
      <c r="I55" s="48">
        <f t="shared" si="5"/>
        <v>546.9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1.251982305316752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2485.2999999999975</v>
      </c>
      <c r="E57" s="1">
        <f>D57/D51*100</f>
        <v>25.929596861697675</v>
      </c>
      <c r="F57" s="1">
        <f t="shared" si="6"/>
        <v>65.40951679124113</v>
      </c>
      <c r="G57" s="1">
        <f t="shared" si="4"/>
        <v>46.192591491180764</v>
      </c>
      <c r="H57" s="48">
        <f>B57-D57</f>
        <v>1314.300000000002</v>
      </c>
      <c r="I57" s="48">
        <f>C57-D57</f>
        <v>2895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</f>
        <v>1921.3999999999996</v>
      </c>
      <c r="E59" s="3">
        <f>D59/D150*100</f>
        <v>0.203644833405299</v>
      </c>
      <c r="F59" s="3">
        <f>D59/B59*100</f>
        <v>36.33647263512235</v>
      </c>
      <c r="G59" s="3">
        <f t="shared" si="4"/>
        <v>31.33705189679355</v>
      </c>
      <c r="H59" s="51">
        <f>B59-D59</f>
        <v>3366.4000000000005</v>
      </c>
      <c r="I59" s="51">
        <f t="shared" si="5"/>
        <v>4210</v>
      </c>
    </row>
    <row r="60" spans="1:9" ht="18">
      <c r="A60" s="26" t="s">
        <v>3</v>
      </c>
      <c r="B60" s="46">
        <f>1124.3+1.4</f>
        <v>1125.7</v>
      </c>
      <c r="C60" s="47">
        <f>1508.2+134.4</f>
        <v>1642.6000000000001</v>
      </c>
      <c r="D60" s="48">
        <f>43.5+72.8+47.2+62.5+0.1+35.3+86.8+44.1+125.7+41.4+92.3+60.6+92.7+66.3+68.7-0.1+2+54.7+84.1</f>
        <v>1080.7</v>
      </c>
      <c r="E60" s="1">
        <f>D60/D59*100</f>
        <v>56.24544602893725</v>
      </c>
      <c r="F60" s="1">
        <f t="shared" si="6"/>
        <v>96.00248734120991</v>
      </c>
      <c r="G60" s="1">
        <f t="shared" si="4"/>
        <v>65.79203701448922</v>
      </c>
      <c r="H60" s="48">
        <f t="shared" si="7"/>
        <v>45</v>
      </c>
      <c r="I60" s="48">
        <f t="shared" si="5"/>
        <v>561.9000000000001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16.22254606016447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f>372.4-1.4</f>
        <v>371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10.403872176537943</v>
      </c>
      <c r="F62" s="1">
        <f t="shared" si="6"/>
        <v>53.88140161725068</v>
      </c>
      <c r="G62" s="1">
        <f t="shared" si="4"/>
        <v>31.856573705179287</v>
      </c>
      <c r="H62" s="48">
        <f t="shared" si="7"/>
        <v>171.1</v>
      </c>
      <c r="I62" s="48">
        <f t="shared" si="5"/>
        <v>427.6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13.115436660768193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127.90000000000026</v>
      </c>
      <c r="C64" s="47">
        <f>C59-C60-C62-C63-C61</f>
        <v>198.09999999999962</v>
      </c>
      <c r="D64" s="47">
        <f>D59-D60-D62-D63-D61</f>
        <v>77.09999999999957</v>
      </c>
      <c r="E64" s="1">
        <f>D64/D59*100</f>
        <v>4.012699073592151</v>
      </c>
      <c r="F64" s="1">
        <f t="shared" si="6"/>
        <v>60.28146989835763</v>
      </c>
      <c r="G64" s="1">
        <f t="shared" si="4"/>
        <v>38.9197375063098</v>
      </c>
      <c r="H64" s="48">
        <f t="shared" si="7"/>
        <v>50.80000000000069</v>
      </c>
      <c r="I64" s="48">
        <f t="shared" si="5"/>
        <v>121.00000000000006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0.019024798374232942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41178.9+123.9+111</f>
        <v>41413.8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</f>
        <v>36811.39999999998</v>
      </c>
      <c r="E90" s="3">
        <f>D90/D150*100</f>
        <v>3.9015568962297387</v>
      </c>
      <c r="F90" s="3">
        <f aca="true" t="shared" si="10" ref="F90:F96">D90/B90*100</f>
        <v>88.88679618871</v>
      </c>
      <c r="G90" s="3">
        <f t="shared" si="8"/>
        <v>62.08022395925556</v>
      </c>
      <c r="H90" s="51">
        <f aca="true" t="shared" si="11" ref="H90:H96">B90-D90</f>
        <v>4602.400000000023</v>
      </c>
      <c r="I90" s="51">
        <f t="shared" si="9"/>
        <v>22485.100000000028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</f>
        <v>31515.300000000003</v>
      </c>
      <c r="E91" s="1">
        <f>D91/D90*100</f>
        <v>85.61288079236328</v>
      </c>
      <c r="F91" s="1">
        <f t="shared" si="10"/>
        <v>91.08942083692216</v>
      </c>
      <c r="G91" s="1">
        <f t="shared" si="8"/>
        <v>63.43570038264357</v>
      </c>
      <c r="H91" s="48">
        <f t="shared" si="11"/>
        <v>3082.899999999994</v>
      </c>
      <c r="I91" s="48">
        <f t="shared" si="9"/>
        <v>18165.399999999994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</f>
        <v>1061.1999999999998</v>
      </c>
      <c r="E92" s="1">
        <f>D92/D90*100</f>
        <v>2.882802610061015</v>
      </c>
      <c r="F92" s="1">
        <f t="shared" si="10"/>
        <v>82.86740590348273</v>
      </c>
      <c r="G92" s="1">
        <f t="shared" si="8"/>
        <v>50.02356934100122</v>
      </c>
      <c r="H92" s="48">
        <f t="shared" si="11"/>
        <v>219.4000000000001</v>
      </c>
      <c r="I92" s="48">
        <f t="shared" si="9"/>
        <v>1060.2000000000003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5535.0000000000055</v>
      </c>
      <c r="C94" s="47">
        <f>C90-C91-C92-C93</f>
        <v>7494.400000000011</v>
      </c>
      <c r="D94" s="47">
        <f>D90-D91-D92-D93</f>
        <v>4234.899999999977</v>
      </c>
      <c r="E94" s="1">
        <f>D94/D90*100</f>
        <v>11.504316597575695</v>
      </c>
      <c r="F94" s="1">
        <f t="shared" si="10"/>
        <v>76.51129177958397</v>
      </c>
      <c r="G94" s="1">
        <f>D94/C94*100</f>
        <v>56.507525619128565</v>
      </c>
      <c r="H94" s="48">
        <f t="shared" si="11"/>
        <v>1300.1000000000286</v>
      </c>
      <c r="I94" s="48">
        <f>C94-D94</f>
        <v>3259.5000000000337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</f>
        <v>54610.6</v>
      </c>
      <c r="E95" s="115">
        <f>D95/D150*100</f>
        <v>5.788053783263987</v>
      </c>
      <c r="F95" s="118">
        <f t="shared" si="10"/>
        <v>91.43062833799327</v>
      </c>
      <c r="G95" s="114">
        <f>D95/C95*100</f>
        <v>69.64402994877184</v>
      </c>
      <c r="H95" s="120">
        <f t="shared" si="11"/>
        <v>5118.4000000000015</v>
      </c>
      <c r="I95" s="130">
        <f>C95-D95</f>
        <v>23803.299999999996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57.3+368.5+61.1+0.1+320+59+0.8+309+245.5+61.2+0.4-0.1+489+12.5+64.8+24.2+437.3+329.2+2.4+382.5+3.4+31.2+13.3+8.3+121.6+67.7+4.1+31.3+64.2+20.6</f>
        <v>3590.4</v>
      </c>
      <c r="E96" s="125">
        <f>D96/D95*100</f>
        <v>6.5745477984127625</v>
      </c>
      <c r="F96" s="126">
        <f t="shared" si="10"/>
        <v>82.25806451612902</v>
      </c>
      <c r="G96" s="127">
        <f>D96/C96*100</f>
        <v>44.44939647168059</v>
      </c>
      <c r="H96" s="131">
        <f t="shared" si="11"/>
        <v>774.4000000000001</v>
      </c>
      <c r="I96" s="132">
        <f>C96-D96</f>
        <v>4487.1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</f>
        <v>5361.200000000001</v>
      </c>
      <c r="E102" s="22">
        <f>D102/D150*100</f>
        <v>0.5682214431417141</v>
      </c>
      <c r="F102" s="22">
        <f>D102/B102*100</f>
        <v>78.11630312832393</v>
      </c>
      <c r="G102" s="22">
        <f aca="true" t="shared" si="12" ref="G102:G148">D102/C102*100</f>
        <v>51.08385977951196</v>
      </c>
      <c r="H102" s="87">
        <f aca="true" t="shared" si="13" ref="H102:H107">B102-D102</f>
        <v>1501.8999999999996</v>
      </c>
      <c r="I102" s="87">
        <f aca="true" t="shared" si="14" ref="I102:I148">C102-D102</f>
        <v>5133.699999999999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1.3914795195105572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</f>
        <v>4646.099999999999</v>
      </c>
      <c r="E104" s="1">
        <f>D104/D102*100</f>
        <v>86.6615683056032</v>
      </c>
      <c r="F104" s="1">
        <f aca="true" t="shared" si="15" ref="F104:F148">D104/B104*100</f>
        <v>84.09687403840933</v>
      </c>
      <c r="G104" s="1">
        <f t="shared" si="12"/>
        <v>54.044528196538245</v>
      </c>
      <c r="H104" s="48">
        <f t="shared" si="13"/>
        <v>878.6000000000004</v>
      </c>
      <c r="I104" s="48">
        <f t="shared" si="14"/>
        <v>3950.7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640.5000000000009</v>
      </c>
      <c r="E106" s="92">
        <f>D106/D102*100</f>
        <v>11.946952174886235</v>
      </c>
      <c r="F106" s="92">
        <f t="shared" si="15"/>
        <v>51.38387484957886</v>
      </c>
      <c r="G106" s="92">
        <f t="shared" si="12"/>
        <v>37.445191464484125</v>
      </c>
      <c r="H106" s="132">
        <f>B106-D106</f>
        <v>606</v>
      </c>
      <c r="I106" s="132">
        <f t="shared" si="14"/>
        <v>1069.999999999999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395513.5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368415.4</v>
      </c>
      <c r="E107" s="90">
        <f>D107/D150*100</f>
        <v>39.04751366552858</v>
      </c>
      <c r="F107" s="90">
        <f>D107/B107*100</f>
        <v>93.1486283021945</v>
      </c>
      <c r="G107" s="90">
        <f t="shared" si="12"/>
        <v>65.38603658270368</v>
      </c>
      <c r="H107" s="89">
        <f t="shared" si="13"/>
        <v>27098.099999999977</v>
      </c>
      <c r="I107" s="89">
        <f t="shared" si="14"/>
        <v>195031.19999999984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142.7+0.9+78.6+37.4+44.2+140.1+1+20.9+25.7+0.2+2+0.6+0.4+1.8+1.5-0.1+62.6+2.1+1.9+2.9+1+9.8+0.1+52+4.8+2+1.2+2+5.2+2.6-0.1+56.3+43+2.2+0.3+6.3+0.1+46.4+1.3+6.5+1.2+1</f>
        <v>812.5999999999998</v>
      </c>
      <c r="E108" s="6">
        <f>D108/D107*100</f>
        <v>0.22056624125918722</v>
      </c>
      <c r="F108" s="6">
        <f t="shared" si="15"/>
        <v>59.227405247813394</v>
      </c>
      <c r="G108" s="6">
        <f t="shared" si="12"/>
        <v>37.51269504200904</v>
      </c>
      <c r="H108" s="65">
        <f aca="true" t="shared" si="16" ref="H108:H148">B108-D108</f>
        <v>559.4000000000002</v>
      </c>
      <c r="I108" s="65">
        <f t="shared" si="14"/>
        <v>1353.6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48.966281073098706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0.09269427933794297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0.003501482294171199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f>1190.7-44</f>
        <v>1146.7</v>
      </c>
      <c r="C114" s="65">
        <v>1795.8</v>
      </c>
      <c r="D114" s="76">
        <f>82.2+4.4+0.2+16.8+100.8+0.1+8.3+21.3+93.2+14.5+11.8+88.2+4.6+1.1+5.8+6+2.3+112.3+12.6+0.8+1.5+0.2+0.2+72.9+5.6+10.9+0.3+11.7+5.8+0.6+108.3+0.1+3+1.3+29.1+101.7+7.2</f>
        <v>947.7000000000002</v>
      </c>
      <c r="E114" s="6">
        <f>D114/D107*100</f>
        <v>0.25723680389039116</v>
      </c>
      <c r="F114" s="6">
        <f t="shared" si="15"/>
        <v>82.6458533182175</v>
      </c>
      <c r="G114" s="6">
        <f t="shared" si="12"/>
        <v>52.77313732041431</v>
      </c>
      <c r="H114" s="65">
        <f t="shared" si="16"/>
        <v>198.9999999999999</v>
      </c>
      <c r="I114" s="65">
        <f t="shared" si="14"/>
        <v>848.0999999999998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0.004071491039733952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0.03797343976391866</v>
      </c>
      <c r="F118" s="6">
        <f t="shared" si="15"/>
        <v>98.7994350282486</v>
      </c>
      <c r="G118" s="6">
        <f t="shared" si="12"/>
        <v>59.78632478632478</v>
      </c>
      <c r="H118" s="65">
        <f t="shared" si="16"/>
        <v>1.6999999999999886</v>
      </c>
      <c r="I118" s="65">
        <f t="shared" si="14"/>
        <v>94.1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</f>
        <v>226.70000000000002</v>
      </c>
      <c r="E121" s="17">
        <f>D121/D107*100</f>
        <v>0.06153380124717914</v>
      </c>
      <c r="F121" s="6">
        <f t="shared" si="15"/>
        <v>39.862845085282224</v>
      </c>
      <c r="G121" s="6">
        <f t="shared" si="12"/>
        <v>39.862845085282224</v>
      </c>
      <c r="H121" s="65">
        <f t="shared" si="16"/>
        <v>342</v>
      </c>
      <c r="I121" s="65">
        <f t="shared" si="14"/>
        <v>342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4.732104032567585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89.9-67</f>
        <v>22.900000000000006</v>
      </c>
      <c r="C127" s="57">
        <v>95.1</v>
      </c>
      <c r="D127" s="80">
        <f>4.5+17.5+0.7</f>
        <v>22.7</v>
      </c>
      <c r="E127" s="17">
        <f>D127/D107*100</f>
        <v>0.006161523106797381</v>
      </c>
      <c r="F127" s="6">
        <f t="shared" si="15"/>
        <v>99.12663755458513</v>
      </c>
      <c r="G127" s="6">
        <f t="shared" si="12"/>
        <v>23.869610935856993</v>
      </c>
      <c r="H127" s="65">
        <f t="shared" si="16"/>
        <v>0.2000000000000064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0.04348352430435861</v>
      </c>
      <c r="F128" s="6">
        <f t="shared" si="15"/>
        <v>25.517680790060528</v>
      </c>
      <c r="G128" s="6">
        <f t="shared" si="12"/>
        <v>16.297049847405898</v>
      </c>
      <c r="H128" s="65">
        <f t="shared" si="16"/>
        <v>467.59999999999997</v>
      </c>
      <c r="I128" s="65">
        <f t="shared" si="14"/>
        <v>822.8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17.581808097615088</v>
      </c>
      <c r="G129" s="1">
        <f t="shared" si="12"/>
        <v>11.164592627377322</v>
      </c>
      <c r="H129" s="48">
        <f t="shared" si="16"/>
        <v>445.79999999999995</v>
      </c>
      <c r="I129" s="48">
        <f t="shared" si="14"/>
        <v>756.6999999999999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0.005618657634832854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0.0026871840862244087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0.04524783708824332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26.5+42.3+30.1+3.6+8.6+42.3+0.1+5.7+31.9+5.2+42.5+11.7+55+45.4+28.3+17.8+9.6+33.4+0.9+26.8+46.9+38.1-0.1+30.6+29.1+43.2+28.9+29.5+0.1+43.5</f>
        <v>757.5</v>
      </c>
      <c r="E138" s="17">
        <f>D138/D107*100</f>
        <v>0.2056102975065646</v>
      </c>
      <c r="F138" s="6">
        <f t="shared" si="15"/>
        <v>96.87939634224325</v>
      </c>
      <c r="G138" s="6">
        <f t="shared" si="12"/>
        <v>60.25294304804327</v>
      </c>
      <c r="H138" s="65">
        <f t="shared" si="16"/>
        <v>24.399999999999977</v>
      </c>
      <c r="I138" s="65">
        <f t="shared" si="14"/>
        <v>499.70000000000005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26.5+39.8+30.1+42.1+0.1+31.9+40.5+11.2+38.1+30.1+28.3+17.4+33.4+8.9+24.2+37.9+28.8+43.2+29.4+43.5</f>
        <v>585.4</v>
      </c>
      <c r="E139" s="1">
        <f>D139/D138*100</f>
        <v>77.28052805280528</v>
      </c>
      <c r="F139" s="1">
        <f aca="true" t="shared" si="17" ref="F139:F147">D139/B139*100</f>
        <v>99.948779238518</v>
      </c>
      <c r="G139" s="1">
        <f t="shared" si="12"/>
        <v>66.05732340329496</v>
      </c>
      <c r="H139" s="48">
        <f t="shared" si="16"/>
        <v>0.3000000000000682</v>
      </c>
      <c r="I139" s="48">
        <f t="shared" si="14"/>
        <v>300.80000000000007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2.7722772277227725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0.0936442939138809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</f>
        <v>24837.8</v>
      </c>
      <c r="E143" s="17">
        <f>D143/D107*100</f>
        <v>6.741792009780263</v>
      </c>
      <c r="F143" s="107">
        <f t="shared" si="17"/>
        <v>85.74900658364894</v>
      </c>
      <c r="G143" s="6">
        <f t="shared" si="12"/>
        <v>62.49021931380467</v>
      </c>
      <c r="H143" s="65">
        <f t="shared" si="16"/>
        <v>4127.9000000000015</v>
      </c>
      <c r="I143" s="65">
        <f t="shared" si="14"/>
        <v>14908.899999999998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0.5683801491468597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0.1635925099765102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</f>
        <v>300939.30000000005</v>
      </c>
      <c r="E147" s="17">
        <f>D147/D107*100</f>
        <v>81.68477756358719</v>
      </c>
      <c r="F147" s="6">
        <f t="shared" si="17"/>
        <v>94.22503221831055</v>
      </c>
      <c r="G147" s="6">
        <f t="shared" si="12"/>
        <v>66.79226589305179</v>
      </c>
      <c r="H147" s="65">
        <f t="shared" si="16"/>
        <v>18444.29999999993</v>
      </c>
      <c r="I147" s="65">
        <f t="shared" si="14"/>
        <v>149620.79999999993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805.6+805.6+805.6+805.6+805.6+805.6+805.6+805.6+805.6+805.6+805.6+805.6+805.6+805.6+805.6+805.6+805.6+805.6+805.6+805.6+805.6+805.6+805.6</f>
        <v>18528.800000000003</v>
      </c>
      <c r="E148" s="17">
        <f>D148/D107*100</f>
        <v>5.0293228784681645</v>
      </c>
      <c r="F148" s="6">
        <f t="shared" si="15"/>
        <v>95.83333333333334</v>
      </c>
      <c r="G148" s="6">
        <f t="shared" si="12"/>
        <v>63.88888888888891</v>
      </c>
      <c r="H148" s="65">
        <f t="shared" si="16"/>
        <v>805.5999999999985</v>
      </c>
      <c r="I148" s="65">
        <f t="shared" si="14"/>
        <v>10472.799999999996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403786.6</v>
      </c>
      <c r="C149" s="81">
        <f>C43+C69+C72+C77+C79+C87+C102+C107+C100+C84+C98</f>
        <v>580527.2999999998</v>
      </c>
      <c r="D149" s="57">
        <f>D43+D69+D72+D77+D79+D87+D102+D107+D100+D84+D98</f>
        <v>374563.4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943505.3999999999</v>
      </c>
      <c r="E150" s="35">
        <v>100</v>
      </c>
      <c r="F150" s="3">
        <f>D150/B150*100</f>
        <v>92.09312567550431</v>
      </c>
      <c r="G150" s="3">
        <f aca="true" t="shared" si="18" ref="G150:G156">D150/C150*100</f>
        <v>62.761994906030175</v>
      </c>
      <c r="H150" s="51">
        <f aca="true" t="shared" si="19" ref="H150:H156">B150-D150</f>
        <v>81006.90000000014</v>
      </c>
      <c r="I150" s="51">
        <f aca="true" t="shared" si="20" ref="I150:I156">C150-D150</f>
        <v>559801.4999999998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403570.80000000005</v>
      </c>
      <c r="C151" s="64">
        <f>C8+C20+C34+C52+C60+C91+C115+C119+C46+C139+C131+C103</f>
        <v>608055.8999999997</v>
      </c>
      <c r="D151" s="64">
        <f>D8+D20+D34+D52+D60+D91+D115+D119+D46+D139+D131+D103</f>
        <v>396820.7999999999</v>
      </c>
      <c r="E151" s="6">
        <f>D151/D150*100</f>
        <v>42.05813766407695</v>
      </c>
      <c r="F151" s="6">
        <f aca="true" t="shared" si="21" ref="F151:F162">D151/B151*100</f>
        <v>98.32743102325536</v>
      </c>
      <c r="G151" s="6">
        <f t="shared" si="18"/>
        <v>65.26057883822854</v>
      </c>
      <c r="H151" s="65">
        <f t="shared" si="19"/>
        <v>6750.000000000175</v>
      </c>
      <c r="I151" s="76">
        <f t="shared" si="20"/>
        <v>211235.0999999998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72335.30000000002</v>
      </c>
      <c r="C152" s="65">
        <f>C11+C23+C36+C55+C62+C92+C49+C140+C109+C112+C96+C137</f>
        <v>121928.70000000001</v>
      </c>
      <c r="D152" s="65">
        <f>D11+D23+D36+D55+D62+D92+D49+D140+D109+D112+D96+D137</f>
        <v>53569.899999999994</v>
      </c>
      <c r="E152" s="6">
        <f>D152/D150*100</f>
        <v>5.677752347787305</v>
      </c>
      <c r="F152" s="6">
        <f t="shared" si="21"/>
        <v>74.05775603336127</v>
      </c>
      <c r="G152" s="6">
        <f t="shared" si="18"/>
        <v>43.93543111671001</v>
      </c>
      <c r="H152" s="65">
        <f t="shared" si="19"/>
        <v>18765.400000000023</v>
      </c>
      <c r="I152" s="76">
        <f t="shared" si="20"/>
        <v>68358.80000000002</v>
      </c>
      <c r="K152" s="43"/>
      <c r="L152" s="98"/>
    </row>
    <row r="153" spans="1:12" ht="18.75">
      <c r="A153" s="20" t="s">
        <v>1</v>
      </c>
      <c r="B153" s="64">
        <f>B22+B10+B54+B48+B61+B35+B123</f>
        <v>22444.899999999998</v>
      </c>
      <c r="C153" s="64">
        <f>C22+C10+C54+C48+C61+C35+C123</f>
        <v>31721.800000000003</v>
      </c>
      <c r="D153" s="64">
        <f>D22+D10+D54+D48+D61+D35+D123</f>
        <v>18683.90000000001</v>
      </c>
      <c r="E153" s="6">
        <f>D153/D150*100</f>
        <v>1.9802642359015656</v>
      </c>
      <c r="F153" s="6">
        <f t="shared" si="21"/>
        <v>83.24340941594754</v>
      </c>
      <c r="G153" s="6">
        <f t="shared" si="18"/>
        <v>58.89924279202317</v>
      </c>
      <c r="H153" s="65">
        <f t="shared" si="19"/>
        <v>3760.999999999989</v>
      </c>
      <c r="I153" s="76">
        <f t="shared" si="20"/>
        <v>13037.899999999994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19717.400000000005</v>
      </c>
      <c r="C154" s="64">
        <f>C12+C24+C104+C63+C38+C93+C129+C56</f>
        <v>29372.4</v>
      </c>
      <c r="D154" s="64">
        <f>D12+D24+D104+D63+D38+D93+D129+D56</f>
        <v>14308.300000000001</v>
      </c>
      <c r="E154" s="6">
        <f>D154/D150*100</f>
        <v>1.5165043040559176</v>
      </c>
      <c r="F154" s="6">
        <f t="shared" si="21"/>
        <v>72.5668698712812</v>
      </c>
      <c r="G154" s="6">
        <f t="shared" si="18"/>
        <v>48.713418038703</v>
      </c>
      <c r="H154" s="65">
        <f t="shared" si="19"/>
        <v>5409.100000000004</v>
      </c>
      <c r="I154" s="76">
        <f t="shared" si="20"/>
        <v>15064.1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14553.800000000001</v>
      </c>
      <c r="E155" s="6">
        <f>D155/D150*100</f>
        <v>1.5425242929187266</v>
      </c>
      <c r="F155" s="6">
        <f t="shared" si="21"/>
        <v>85.5406461775372</v>
      </c>
      <c r="G155" s="6">
        <f t="shared" si="18"/>
        <v>65.29676472831525</v>
      </c>
      <c r="H155" s="65">
        <f t="shared" si="19"/>
        <v>2460.1000000000004</v>
      </c>
      <c r="I155" s="76">
        <f t="shared" si="20"/>
        <v>7734.899999999996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489429.9999999999</v>
      </c>
      <c r="C156" s="64">
        <f>C150-C151-C152-C153-C154-C155</f>
        <v>689939.4</v>
      </c>
      <c r="D156" s="64">
        <f>D150-D151-D152-D153-D154-D155</f>
        <v>445568.70000000007</v>
      </c>
      <c r="E156" s="6">
        <f>D156/D150*100</f>
        <v>47.22481715525954</v>
      </c>
      <c r="F156" s="6">
        <f t="shared" si="21"/>
        <v>91.03828943873489</v>
      </c>
      <c r="G156" s="40">
        <f t="shared" si="18"/>
        <v>64.58084579602209</v>
      </c>
      <c r="H156" s="65">
        <f t="shared" si="19"/>
        <v>43861.299999999814</v>
      </c>
      <c r="I156" s="65">
        <f t="shared" si="20"/>
        <v>244370.69999999995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</f>
        <v>9259.900000000001</v>
      </c>
      <c r="E158" s="14"/>
      <c r="F158" s="6">
        <f t="shared" si="21"/>
        <v>31.999322685207588</v>
      </c>
      <c r="G158" s="6">
        <f aca="true" t="shared" si="22" ref="G158:G167">D158/C158*100</f>
        <v>22.360534919998653</v>
      </c>
      <c r="H158" s="65">
        <f>B158-D158</f>
        <v>19677.899999999998</v>
      </c>
      <c r="I158" s="65">
        <f aca="true" t="shared" si="23" ref="I158:I167">C158-D158</f>
        <v>32151.899999999994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</f>
        <v>22828.100000000006</v>
      </c>
      <c r="E159" s="6"/>
      <c r="F159" s="6">
        <f t="shared" si="21"/>
        <v>59.57508442463373</v>
      </c>
      <c r="G159" s="6">
        <f t="shared" si="22"/>
        <v>40.71945474555804</v>
      </c>
      <c r="H159" s="65">
        <f aca="true" t="shared" si="24" ref="H159:H166">B159-D159</f>
        <v>15490.099999999999</v>
      </c>
      <c r="I159" s="65">
        <f t="shared" si="23"/>
        <v>33233.799999999996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</f>
        <v>156964.80000000002</v>
      </c>
      <c r="E160" s="6"/>
      <c r="F160" s="6">
        <f t="shared" si="21"/>
        <v>63.508211592079036</v>
      </c>
      <c r="G160" s="6">
        <f t="shared" si="22"/>
        <v>42.04188310592591</v>
      </c>
      <c r="H160" s="65">
        <f t="shared" si="24"/>
        <v>90191.9</v>
      </c>
      <c r="I160" s="65">
        <f t="shared" si="23"/>
        <v>216388.6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</f>
        <v>6296.0999999999985</v>
      </c>
      <c r="E162" s="17"/>
      <c r="F162" s="6">
        <f t="shared" si="21"/>
        <v>53.33553584589188</v>
      </c>
      <c r="G162" s="6">
        <f t="shared" si="22"/>
        <v>46.017058784835655</v>
      </c>
      <c r="H162" s="65">
        <f t="shared" si="24"/>
        <v>5508.600000000002</v>
      </c>
      <c r="I162" s="65">
        <f t="shared" si="23"/>
        <v>7386.000000000002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394.4+14+15.3+287.2</f>
        <v>710.9</v>
      </c>
      <c r="E164" s="17"/>
      <c r="F164" s="6">
        <f>D164/B164*100</f>
        <v>60.724352951225754</v>
      </c>
      <c r="G164" s="6">
        <f t="shared" si="22"/>
        <v>33.559930132653534</v>
      </c>
      <c r="H164" s="65">
        <f t="shared" si="24"/>
        <v>459.80000000000007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1142765.3999999997</v>
      </c>
      <c r="E167" s="22"/>
      <c r="F167" s="3">
        <f>D167/B167*100</f>
        <v>84.33066888170515</v>
      </c>
      <c r="G167" s="3">
        <f t="shared" si="22"/>
        <v>57.28555689533359</v>
      </c>
      <c r="H167" s="51">
        <f>B167-D167</f>
        <v>212335.2000000002</v>
      </c>
      <c r="I167" s="51">
        <f t="shared" si="23"/>
        <v>852092.3999999999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943505.3999999999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943505.3999999999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2016-08-30T04:58:16Z</dcterms:modified>
  <cp:category/>
  <cp:version/>
  <cp:contentType/>
  <cp:contentStatus/>
</cp:coreProperties>
</file>